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2210" windowHeight="8625" activeTab="1"/>
  </bookViews>
  <sheets>
    <sheet name="доходы" sheetId="1" r:id="rId1"/>
    <sheet name="расходы" sheetId="2" r:id="rId2"/>
  </sheets>
  <externalReferences>
    <externalReference r:id="rId5"/>
  </externalReferences>
  <definedNames>
    <definedName name="_xlnm.Print_Area" localSheetId="1">'расходы'!$A$1:$F$51</definedName>
  </definedNames>
  <calcPr fullCalcOnLoad="1"/>
</workbook>
</file>

<file path=xl/sharedStrings.xml><?xml version="1.0" encoding="utf-8"?>
<sst xmlns="http://schemas.openxmlformats.org/spreadsheetml/2006/main" count="262" uniqueCount="224">
  <si>
    <t>в том числе:</t>
  </si>
  <si>
    <t>- субвенция на выполнение государственных полномочий по формированию и организации деятельности административных комиссий на территории Орловской области</t>
  </si>
  <si>
    <t xml:space="preserve">- субвенция на осуществление государственных полномочий по формированию и организации деятельности комиссий по делам несовершеннолетних и защите их прав 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</si>
  <si>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</si>
  <si>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Прочие субвенции, зачисляемые в бюджеты муниципальных районов</t>
  </si>
  <si>
    <t>- субвенции на осуществление полномочий по расчету и предоставлению дотаций бюджетам поселений</t>
  </si>
  <si>
    <t>- субвенция на финансовое обеспечение образовательного процесса в учреждениях общего образования</t>
  </si>
  <si>
    <t>Дотации бюджетам муниципальных районов  на  выравнивание 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</si>
  <si>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</si>
  <si>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</si>
  <si>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Код</t>
  </si>
  <si>
    <t xml:space="preserve">Наименование показателя </t>
  </si>
  <si>
    <t>- субвенция на выполнение полномочий в сфере опеки и попечительства</t>
  </si>
  <si>
    <t>- субвенция на выполнение полномочий в сфере трудовых отношений</t>
  </si>
  <si>
    <t>1 00 00000 00 0000 000</t>
  </si>
  <si>
    <t>1 05 03000 01 0000 110</t>
  </si>
  <si>
    <t>Единый сельскохозяйственный налог</t>
  </si>
  <si>
    <t>1 08 03010 01 0000 110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</si>
  <si>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</si>
  <si>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</si>
  <si>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1 12 01000 01 0000 120</t>
  </si>
  <si>
    <t>Плата за негативное  воздействие  на окружающую среду</t>
  </si>
  <si>
    <t xml:space="preserve"> 1 15 02050 05 0000 140</t>
  </si>
  <si>
    <t>ВСЕГО</t>
  </si>
  <si>
    <t>Налоговые доходы</t>
  </si>
  <si>
    <t>Налог на доходы физических лиц</t>
  </si>
  <si>
    <t xml:space="preserve">1 01 02000 01 0000 110 </t>
  </si>
  <si>
    <t xml:space="preserve">Неналоговые доходы </t>
  </si>
  <si>
    <t>Субвенции бюджетам муниципальных районов на осуществление 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</si>
  <si>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попечения, в семью</t>
  </si>
  <si>
    <t>Субвенции бюжетам муниципальных районов на ежемесячное денежное вознаграждение за классное руководство</t>
  </si>
  <si>
    <t>Акцизы по подакцизным товарам (продукции), производимым на территории Российской Федерации</t>
  </si>
  <si>
    <t>1 03 02000 01 0000 110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</si>
  <si>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</si>
  <si>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</si>
  <si>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</si>
  <si>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</si>
  <si>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</si>
  <si>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1 16 00000 00 0000 000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</si>
  <si>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</si>
  <si>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</si>
  <si>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</si>
  <si>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</si>
  <si>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</si>
  <si>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</si>
  <si>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</si>
  <si>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1 08 00000 00 0000 000</t>
  </si>
  <si>
    <t>ГОСУДАРСТВЕННАЯ ПОШЛИНА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</si>
  <si>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</si>
  <si>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</t>
  </si>
  <si>
    <t>ПЛАТЕЖИ ПРИ ПОЛЬЗОВАНИИ ПРИРОДНЫМИ РЕСУРСАМИ</t>
  </si>
  <si>
    <t>1 12 00000 00 0000 000</t>
  </si>
  <si>
    <t>ДОХОДЫ ОТ ПРОДАЖИ МАТЕРИАЛЬНЫХ И НЕМАТЕРИАЛЬНЫХ АКТИВОВ</t>
  </si>
  <si>
    <t>1 14 00000 00 0000 000</t>
  </si>
  <si>
    <t>АДМИНИСТРАТИВНЫЕ ПЛАТЕЖИ И СБОРЫ</t>
  </si>
  <si>
    <t>1 15 00000 00 0000 000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</si>
  <si>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</si>
  <si>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</si>
  <si>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</si>
  <si>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</si>
  <si>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</si>
  <si>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</si>
  <si>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</si>
  <si>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2 07 00000 00 0000 000</t>
  </si>
  <si>
    <t>Прочие безвозмездные поступления в бюджеты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</si>
  <si>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</si>
  <si>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</si>
  <si>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2 00 00000 00 0000 000</t>
  </si>
  <si>
    <t>2 02 00000 00 0000 000</t>
  </si>
  <si>
    <t>Сумма, тыс.рублей</t>
  </si>
  <si>
    <t>ШТРАФЫ, САНКЦИИ, ВОЗМЕЩЕНИЕ УЩЕРБА</t>
  </si>
  <si>
    <t xml:space="preserve">Приложение </t>
  </si>
  <si>
    <t>Наименование</t>
  </si>
  <si>
    <t>РПр</t>
  </si>
  <si>
    <t>Пр</t>
  </si>
  <si>
    <t xml:space="preserve">Сумма, тыс. рублей </t>
  </si>
  <si>
    <t>ИТОГО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</si>
  <si>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</si>
  <si>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</si>
  <si>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</si>
  <si>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</si>
  <si>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</si>
  <si>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</si>
  <si>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</si>
  <si>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</si>
  <si>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</si>
  <si>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</si>
  <si>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</si>
  <si>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</si>
  <si>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 xml:space="preserve"> 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</si>
  <si>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</si>
  <si>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</si>
  <si>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</si>
  <si>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</si>
  <si>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</si>
  <si>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</si>
  <si>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</si>
  <si>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экономика</t>
  </si>
  <si>
    <t>0400</t>
  </si>
  <si>
    <t>Транспорт</t>
  </si>
  <si>
    <t>0408</t>
  </si>
  <si>
    <t>Дорожное хозяйство(дорожные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</si>
  <si>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</si>
  <si>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</si>
  <si>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</si>
  <si>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</si>
  <si>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</si>
  <si>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</si>
  <si>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</si>
  <si>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</si>
  <si>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</si>
  <si>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</si>
  <si>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</si>
  <si>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</si>
  <si>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</si>
  <si>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 xml:space="preserve">Охрана объектов растительного и животного мира и среды их обитания
</t>
  </si>
  <si>
    <t>0603</t>
  </si>
  <si>
    <t xml:space="preserve"> 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</si>
  <si>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</si>
  <si>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</si>
  <si>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</si>
  <si>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</si>
  <si>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</si>
  <si>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</si>
  <si>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</si>
  <si>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</si>
  <si>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</si>
  <si>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</si>
  <si>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</si>
  <si>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</si>
  <si>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</si>
  <si>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 xml:space="preserve">Культура  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</si>
  <si>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</si>
  <si>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</si>
  <si>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</si>
  <si>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</si>
  <si>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</si>
  <si>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</si>
  <si>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</si>
  <si>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</si>
  <si>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</si>
  <si>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материнства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</si>
  <si>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</si>
  <si>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</si>
  <si>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</si>
  <si>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</si>
  <si>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</si>
  <si>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</si>
  <si>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</si>
  <si>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</si>
  <si>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</si>
  <si>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</si>
  <si>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</si>
  <si>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 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</si>
  <si>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</si>
  <si>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 бюджетам субъектов Российской Федерации и муниципальных образований</t>
  </si>
  <si>
    <t>1401</t>
  </si>
  <si>
    <t>Условно утвержденные расходы</t>
  </si>
  <si>
    <t>9900</t>
  </si>
  <si>
    <t>9999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</si>
  <si>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</si>
  <si>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</si>
  <si>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</si>
  <si>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</si>
  <si>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</si>
  <si>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-  субвенция на выплату единовременного пособия усыновителям по Закону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</t>
  </si>
  <si>
    <t>Судебная система</t>
  </si>
  <si>
    <t>0105</t>
  </si>
  <si>
    <t>Общеэкономические вопросы</t>
  </si>
  <si>
    <t>0401</t>
  </si>
  <si>
    <t xml:space="preserve">Прочие безвозмездные поступления </t>
  </si>
  <si>
    <t>2022 год</t>
  </si>
  <si>
    <t>2023 год</t>
  </si>
  <si>
    <t>1 11 05013 05 0000 120</t>
  </si>
  <si>
    <t>2 02 10000 00 0000 150</t>
  </si>
  <si>
    <t>2 02 15001 05 0000 150</t>
  </si>
  <si>
    <t>2 02 20000 00 0000 150</t>
  </si>
  <si>
    <t>Субсидии бюджетам субъектов Российской Федерации и муниципальных образований (межбюджетные субсидии)</t>
  </si>
  <si>
    <t xml:space="preserve">2 02 20216 05 0000 150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</si>
  <si>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</si>
  <si>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</si>
  <si>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</si>
  <si>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2 02 25304 05 0000 150 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</si>
  <si>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</si>
  <si>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2 02 25497 05 0000 150 </t>
  </si>
  <si>
    <t>Субсидии бюджетам муниципальных районов на реализацию мероприятий по обеспечению жильем молодых семей</t>
  </si>
  <si>
    <t xml:space="preserve">2 02 29999 05 0000 150 </t>
  </si>
  <si>
    <t xml:space="preserve">Прочие субсидии бюджетам муниципальных районов </t>
  </si>
  <si>
    <t>в том числе</t>
  </si>
  <si>
    <t xml:space="preserve">- субсидии на возмещение расходов бюджетов муниципальных образований на обеспечение питанием учащихся муниципальных общеобразовательных учреждений </t>
  </si>
  <si>
    <t>- субсидии на проведение ремонта и благоустройства воинских захоронений, братских могил и памятных знаков, расположенных на территории области</t>
  </si>
  <si>
    <t xml:space="preserve">2 02 30000 00 0000 150 </t>
  </si>
  <si>
    <t>2 02 30021 05 0000 150</t>
  </si>
  <si>
    <t>2 02 30024 05 0000 150</t>
  </si>
  <si>
    <t>2 02 30027 05 0000 150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</si>
  <si>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</si>
  <si>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</si>
  <si>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</si>
  <si>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</si>
  <si>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</si>
  <si>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2 02 39999 05 0000 150</t>
  </si>
  <si>
    <t xml:space="preserve">2 02 40000 00 0000 150 </t>
  </si>
  <si>
    <t>2 02 40014 05 0000 150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</si>
  <si>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</si>
  <si>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</si>
  <si>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2 02 49999 05 0000150 </t>
  </si>
  <si>
    <t>Прочие межбюджетные трансферты, передаваемые бюджетам муниципальных образований</t>
  </si>
  <si>
    <t>2 07 05030 05 0000 150</t>
  </si>
  <si>
    <t>к постановлению администрации</t>
  </si>
  <si>
    <t>Краснозоренского района</t>
  </si>
  <si>
    <t xml:space="preserve">       Прогнозируемое поступление доходов в  районный бюджет на 2022 год и на плановый период 2023 и 2024 годов</t>
  </si>
  <si>
    <t>2024 год</t>
  </si>
  <si>
    <t>1 05 01000 01 0000 110</t>
  </si>
  <si>
    <t>Единый налог, взимаемый с применением упращенной системы налогообложения</t>
  </si>
  <si>
    <t>1 05 04000 02 0000 110</t>
  </si>
  <si>
    <t>Налог, взимаемый в связи с применением патентной системы налогообложения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</si>
  <si>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</si>
  <si>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</si>
  <si>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2 02 354690 05 0000 150</t>
  </si>
  <si>
    <t>Субвенции бюджетам муниципальных районов на проведение Всероссийской переписи населения 2020 года</t>
  </si>
  <si>
    <t xml:space="preserve">Прогноз районного бюджета по расходам на 2022 год и на плановый период 2023 и 2024 годов  </t>
  </si>
  <si>
    <t>1403</t>
  </si>
  <si>
    <t>Прочие межбюджетные трансферты общего характера</t>
  </si>
  <si>
    <t>от _________________ 2021 года №____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</si>
</sst>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000"/>
    <numFmt numFmtId="180" formatCode="0.00000000"/>
    <numFmt numFmtId="181" formatCode="0.000000000"/>
    <numFmt numFmtId="182" formatCode="0.0000000000"/>
    <numFmt numFmtId="183" formatCode="0.000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_р_._-;\-* #,##0.0_р_._-;_-* &quot;-&quot;??_р_._-;_-@_-"/>
    <numFmt numFmtId="189" formatCode="_-* #,##0_р_._-;\-* #,##0_р_._-;_-* &quot;-&quot;??_р_._-;_-@_-"/>
    <numFmt numFmtId="190" formatCode="#,##0.0"/>
    <numFmt numFmtId="191" formatCode="#,##0.000"/>
    <numFmt numFmtId="192" formatCode="#,##0.0000"/>
    <numFmt numFmtId="193" formatCode="#,##0.0_ ;[Red]\-#,##0.0\ "/>
    <numFmt numFmtId="194" formatCode="[$-FC19]d\ mmmm\ yyyy\ &quot;г.&quot;"/>
    <numFmt numFmtId="195" formatCode="##,###,###,###,###"/>
    <numFmt numFmtId="196" formatCode="[&lt;=9999999]###\-####;\(###\)\ ###\-####"/>
    <numFmt numFmtId="197" formatCode="000000"/>
    <numFmt numFmtId="198" formatCode="#,##0_ ;\-#,##0\ "/>
    <numFmt numFmtId="199" formatCode="#,##0.0_ ;\-#,##0.0\ "/>
    <numFmt numFmtId="200" formatCode="000,000"/>
    <numFmt numFmtId="201" formatCode="&quot;00&quot;\ &quot;00&quot;"/>
    <numFmt numFmtId="202" formatCode="#,##0.00000"/>
    <numFmt numFmtId="203" formatCode="#,##0.000000"/>
    <numFmt numFmtId="204" formatCode="#,##0.0000000"/>
    <numFmt numFmtId="205" formatCode="#,##0.00000000"/>
    <numFmt numFmtId="206" formatCode="#.##0.0"/>
    <numFmt numFmtId="207" formatCode="[$€-2]\ ###,000_);[Red]\([$€-2]\ ###,000\)"/>
    <numFmt numFmtId="208" formatCode="[$-F400]h:mm:ss\ AM/PM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4" fillId="0" borderId="1">
      <alignment horizontal="left" wrapText="1" indent="2"/>
      <protection/>
    </xf>
    <xf numFmtId="0" fontId="4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 horizontal="justify" vertical="top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5" fillId="0" borderId="11" xfId="33" applyFont="1" applyFill="1" applyBorder="1" applyAlignment="1" applyProtection="1">
      <alignment wrapText="1"/>
      <protection hidden="1"/>
    </xf>
    <xf numFmtId="49" fontId="5" fillId="0" borderId="11" xfId="33" applyNumberFormat="1" applyFont="1" applyFill="1" applyBorder="1" applyAlignment="1" applyProtection="1">
      <alignment horizontal="center" wrapText="1"/>
      <protection hidden="1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1" xfId="33" applyFont="1" applyFill="1" applyBorder="1" applyAlignment="1" applyProtection="1">
      <alignment wrapText="1"/>
      <protection hidden="1"/>
    </xf>
    <xf numFmtId="49" fontId="6" fillId="0" borderId="11" xfId="33" applyNumberFormat="1" applyFont="1" applyFill="1" applyBorder="1" applyAlignment="1" applyProtection="1">
      <alignment horizontal="center" wrapText="1"/>
      <protection hidden="1"/>
    </xf>
    <xf numFmtId="172" fontId="6" fillId="0" borderId="11" xfId="0" applyNumberFormat="1" applyFont="1" applyBorder="1" applyAlignment="1">
      <alignment/>
    </xf>
    <xf numFmtId="190" fontId="6" fillId="0" borderId="11" xfId="0" applyNumberFormat="1" applyFont="1" applyFill="1" applyBorder="1" applyAlignment="1">
      <alignment horizontal="right"/>
    </xf>
    <xf numFmtId="0" fontId="6" fillId="0" borderId="11" xfId="33" applyFont="1" applyFill="1" applyBorder="1" applyAlignment="1" applyProtection="1">
      <alignment horizontal="left" wrapText="1"/>
      <protection hidden="1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justify" vertical="top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9" fillId="0" borderId="12" xfId="33" applyNumberFormat="1" applyFont="1" applyFill="1" applyBorder="1" applyAlignment="1" applyProtection="1">
      <alignment horizontal="center" wrapText="1"/>
      <protection locked="0"/>
    </xf>
    <xf numFmtId="49" fontId="8" fillId="0" borderId="11" xfId="0" applyNumberFormat="1" applyFont="1" applyFill="1" applyBorder="1" applyAlignment="1" applyProtection="1">
      <alignment wrapText="1"/>
      <protection locked="0"/>
    </xf>
    <xf numFmtId="190" fontId="8" fillId="0" borderId="11" xfId="0" applyNumberFormat="1" applyFont="1" applyFill="1" applyBorder="1" applyAlignment="1" applyProtection="1">
      <alignment/>
      <protection locked="0"/>
    </xf>
    <xf numFmtId="49" fontId="8" fillId="0" borderId="12" xfId="33" applyNumberFormat="1" applyFont="1" applyFill="1" applyBorder="1" applyAlignment="1" applyProtection="1">
      <alignment horizontal="center" wrapText="1"/>
      <protection hidden="1"/>
    </xf>
    <xf numFmtId="49" fontId="8" fillId="0" borderId="11" xfId="0" applyNumberFormat="1" applyFont="1" applyFill="1" applyBorder="1" applyAlignment="1">
      <alignment wrapText="1"/>
    </xf>
    <xf numFmtId="190" fontId="8" fillId="0" borderId="11" xfId="0" applyNumberFormat="1" applyFont="1" applyFill="1" applyBorder="1" applyAlignment="1">
      <alignment horizontal="right"/>
    </xf>
    <xf numFmtId="49" fontId="9" fillId="0" borderId="12" xfId="33" applyNumberFormat="1" applyFont="1" applyFill="1" applyBorder="1" applyAlignment="1" applyProtection="1">
      <alignment horizontal="center" wrapText="1"/>
      <protection hidden="1"/>
    </xf>
    <xf numFmtId="49" fontId="9" fillId="0" borderId="11" xfId="0" applyNumberFormat="1" applyFont="1" applyFill="1" applyBorder="1" applyAlignment="1">
      <alignment wrapText="1"/>
    </xf>
    <xf numFmtId="172" fontId="9" fillId="0" borderId="11" xfId="0" applyNumberFormat="1" applyFont="1" applyFill="1" applyBorder="1" applyAlignment="1" applyProtection="1">
      <alignment/>
      <protection locked="0"/>
    </xf>
    <xf numFmtId="49" fontId="9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49" fontId="9" fillId="0" borderId="12" xfId="0" applyNumberFormat="1" applyFont="1" applyFill="1" applyBorder="1" applyAlignment="1" applyProtection="1">
      <alignment horizontal="center" wrapText="1"/>
      <protection locked="0"/>
    </xf>
    <xf numFmtId="0" fontId="9" fillId="0" borderId="11" xfId="0" applyFont="1" applyBorder="1" applyAlignment="1">
      <alignment horizontal="left"/>
    </xf>
    <xf numFmtId="49" fontId="9" fillId="0" borderId="11" xfId="0" applyNumberFormat="1" applyFont="1" applyFill="1" applyBorder="1" applyAlignment="1" applyProtection="1">
      <alignment wrapText="1"/>
      <protection locked="0"/>
    </xf>
    <xf numFmtId="49" fontId="11" fillId="0" borderId="11" xfId="56" applyNumberFormat="1" applyFont="1" applyFill="1" applyBorder="1" applyAlignment="1">
      <alignment horizontal="justify" wrapText="1"/>
      <protection/>
    </xf>
    <xf numFmtId="172" fontId="8" fillId="0" borderId="11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wrapText="1"/>
      <protection locked="0"/>
    </xf>
    <xf numFmtId="0" fontId="11" fillId="0" borderId="11" xfId="34" applyNumberFormat="1" applyFont="1" applyBorder="1" applyAlignment="1" applyProtection="1">
      <alignment horizontal="left" wrapText="1"/>
      <protection/>
    </xf>
    <xf numFmtId="0" fontId="9" fillId="0" borderId="12" xfId="0" applyFont="1" applyBorder="1" applyAlignment="1">
      <alignment horizontal="center"/>
    </xf>
    <xf numFmtId="49" fontId="10" fillId="0" borderId="11" xfId="56" applyNumberFormat="1" applyFont="1" applyFill="1" applyBorder="1" applyAlignment="1">
      <alignment wrapText="1"/>
      <protection/>
    </xf>
    <xf numFmtId="49" fontId="11" fillId="0" borderId="11" xfId="56" applyNumberFormat="1" applyFont="1" applyFill="1" applyBorder="1" applyAlignment="1">
      <alignment horizontal="justify" vertical="top" wrapText="1"/>
      <protection/>
    </xf>
    <xf numFmtId="0" fontId="10" fillId="0" borderId="11" xfId="35" applyNumberFormat="1" applyFont="1" applyBorder="1" applyAlignment="1" applyProtection="1">
      <alignment horizontal="left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left" wrapText="1"/>
    </xf>
    <xf numFmtId="49" fontId="10" fillId="0" borderId="11" xfId="56" applyNumberFormat="1" applyFont="1" applyFill="1" applyBorder="1" applyAlignment="1">
      <alignment horizontal="justify" wrapText="1"/>
      <protection/>
    </xf>
    <xf numFmtId="49" fontId="10" fillId="0" borderId="11" xfId="56" applyNumberFormat="1" applyFont="1" applyFill="1" applyBorder="1" applyAlignment="1">
      <alignment horizontal="justify" vertical="top" wrapText="1"/>
      <protection/>
    </xf>
    <xf numFmtId="49" fontId="9" fillId="0" borderId="11" xfId="33" applyNumberFormat="1" applyFont="1" applyFill="1" applyBorder="1" applyAlignment="1" applyProtection="1">
      <alignment wrapText="1"/>
      <protection hidden="1"/>
    </xf>
    <xf numFmtId="208" fontId="10" fillId="0" borderId="11" xfId="56" applyNumberFormat="1" applyFont="1" applyFill="1" applyBorder="1" applyAlignment="1">
      <alignment horizontal="justify" wrapText="1"/>
      <protection/>
    </xf>
    <xf numFmtId="49" fontId="10" fillId="33" borderId="11" xfId="56" applyNumberFormat="1" applyFont="1" applyFill="1" applyBorder="1" applyAlignment="1">
      <alignment horizontal="justify" wrapText="1"/>
      <protection/>
    </xf>
    <xf numFmtId="49" fontId="7" fillId="0" borderId="12" xfId="33" applyNumberFormat="1" applyFont="1" applyFill="1" applyBorder="1" applyAlignment="1" applyProtection="1">
      <alignment horizontal="center" wrapText="1"/>
      <protection hidden="1"/>
    </xf>
    <xf numFmtId="172" fontId="8" fillId="33" borderId="11" xfId="0" applyNumberFormat="1" applyFont="1" applyFill="1" applyBorder="1" applyAlignment="1" applyProtection="1">
      <alignment/>
      <protection locked="0"/>
    </xf>
    <xf numFmtId="172" fontId="9" fillId="33" borderId="11" xfId="0" applyNumberFormat="1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172" fontId="8" fillId="0" borderId="11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49" fontId="9" fillId="0" borderId="11" xfId="0" applyNumberFormat="1" applyFont="1" applyBorder="1" applyAlignment="1">
      <alignment wrapText="1"/>
    </xf>
    <xf numFmtId="172" fontId="9" fillId="0" borderId="11" xfId="0" applyNumberFormat="1" applyFont="1" applyFill="1" applyBorder="1" applyAlignment="1" applyProtection="1">
      <alignment horizontal="right"/>
      <protection locked="0"/>
    </xf>
    <xf numFmtId="172" fontId="6" fillId="0" borderId="11" xfId="0" applyNumberFormat="1" applyFont="1" applyBorder="1" applyAlignment="1">
      <alignment horizontal="right"/>
    </xf>
    <xf numFmtId="49" fontId="6" fillId="34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 applyAlignment="1">
      <alignment horizontal="center" wrapText="1"/>
    </xf>
    <xf numFmtId="0" fontId="5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xl31" xfId="34"/>
    <cellStyle name="xl3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Доходы по новой классификации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wnloads\&#1055;&#1088;&#1086;&#1077;&#1082;&#1090;%20&#1088;&#1072;&#1081;&#1073;&#1102;&#1076;&#1078;&#1077;&#1090;&#1072;%2021-23\7%208%209%20&#1088;&#1072;&#1089;&#1093;&#1086;&#1076;&#1099;%2021-23%20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7"/>
      <sheetName val="прил 8"/>
      <sheetName val="прил 9"/>
    </sheetNames>
    <sheetDataSet>
      <sheetData sheetId="1">
        <row r="23">
          <cell r="G23">
            <v>10</v>
          </cell>
        </row>
        <row r="66">
          <cell r="G66">
            <v>30</v>
          </cell>
          <cell r="H66">
            <v>30</v>
          </cell>
          <cell r="I66">
            <v>30</v>
          </cell>
        </row>
        <row r="192">
          <cell r="G192">
            <v>20</v>
          </cell>
        </row>
        <row r="222">
          <cell r="G222">
            <v>20</v>
          </cell>
        </row>
        <row r="275">
          <cell r="G275">
            <v>780</v>
          </cell>
          <cell r="H275">
            <v>780</v>
          </cell>
          <cell r="I275">
            <v>780</v>
          </cell>
        </row>
        <row r="306">
          <cell r="G306">
            <v>20</v>
          </cell>
        </row>
        <row r="701">
          <cell r="G701">
            <v>3</v>
          </cell>
        </row>
        <row r="717">
          <cell r="G717">
            <v>1584.5</v>
          </cell>
          <cell r="H717">
            <v>1584.5</v>
          </cell>
          <cell r="I717">
            <v>1584.5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70" workbookViewId="0" topLeftCell="A1">
      <selection activeCell="B13" sqref="B13"/>
    </sheetView>
  </sheetViews>
  <sheetFormatPr defaultColWidth="9.00390625" defaultRowHeight="12.75" outlineLevelRow="1"/>
  <cols>
    <col min="1" max="1" width="29.75390625" style="3" customWidth="1"/>
    <col min="2" max="2" width="83.625" style="6" customWidth="1"/>
    <col min="3" max="5" width="14.375" style="6" customWidth="1"/>
    <col min="6" max="16384" width="9.125" style="3" customWidth="1"/>
  </cols>
  <sheetData>
    <row r="1" spans="1:5" ht="18.75">
      <c r="A1" s="1"/>
      <c r="B1" s="1"/>
      <c r="C1" s="2"/>
      <c r="D1" s="2"/>
      <c r="E1" s="2" t="s">
        <v>71</v>
      </c>
    </row>
    <row r="2" spans="1:5" ht="18.75">
      <c r="A2" s="1"/>
      <c r="B2" s="1"/>
      <c r="C2" s="2"/>
      <c r="D2" s="2"/>
      <c r="E2" s="2" t="s">
        <v>208</v>
      </c>
    </row>
    <row r="3" spans="1:5" ht="18.75">
      <c r="A3" s="2"/>
      <c r="B3" s="1"/>
      <c r="C3" s="77" t="s">
        <v>209</v>
      </c>
      <c r="D3" s="77"/>
      <c r="E3" s="77"/>
    </row>
    <row r="4" spans="1:5" ht="18.75">
      <c r="A4" s="1"/>
      <c r="B4" s="1"/>
      <c r="C4" s="2"/>
      <c r="D4" s="2"/>
      <c r="E4" s="69" t="s">
        <v>223</v>
      </c>
    </row>
    <row r="5" spans="1:5" ht="18.75">
      <c r="A5" s="4"/>
      <c r="B5" s="4"/>
      <c r="C5" s="4"/>
      <c r="D5" s="4"/>
      <c r="E5" s="4"/>
    </row>
    <row r="6" spans="1:5" ht="18.75" customHeight="1">
      <c r="A6" s="70" t="s">
        <v>210</v>
      </c>
      <c r="B6" s="70"/>
      <c r="C6" s="70"/>
      <c r="D6" s="70"/>
      <c r="E6" s="70"/>
    </row>
    <row r="7" spans="1:5" ht="18.75">
      <c r="A7" s="23"/>
      <c r="B7" s="24"/>
      <c r="C7" s="24"/>
      <c r="D7" s="24"/>
      <c r="E7" s="24"/>
    </row>
    <row r="8" spans="1:5" ht="18.75">
      <c r="A8" s="71" t="s">
        <v>10</v>
      </c>
      <c r="B8" s="73" t="s">
        <v>11</v>
      </c>
      <c r="C8" s="74" t="s">
        <v>69</v>
      </c>
      <c r="D8" s="75"/>
      <c r="E8" s="76"/>
    </row>
    <row r="9" spans="1:5" ht="18.75">
      <c r="A9" s="72"/>
      <c r="B9" s="73"/>
      <c r="C9" s="25" t="s">
        <v>171</v>
      </c>
      <c r="D9" s="25" t="s">
        <v>172</v>
      </c>
      <c r="E9" s="25" t="s">
        <v>211</v>
      </c>
    </row>
    <row r="10" spans="1:5" ht="18.75">
      <c r="A10" s="26"/>
      <c r="B10" s="27" t="s">
        <v>23</v>
      </c>
      <c r="C10" s="28">
        <f>C11+C37</f>
        <v>162669.9</v>
      </c>
      <c r="D10" s="28">
        <f>D11+D37</f>
        <v>162622.2</v>
      </c>
      <c r="E10" s="28">
        <f>E11+E37</f>
        <v>164394.2</v>
      </c>
    </row>
    <row r="11" spans="1:5" s="4" customFormat="1" ht="18.75">
      <c r="A11" s="26" t="s">
        <v>14</v>
      </c>
      <c r="B11" s="27" t="s">
        <v>39</v>
      </c>
      <c r="C11" s="28">
        <f>C12+C23</f>
        <v>65538.7</v>
      </c>
      <c r="D11" s="28">
        <f>D12+D23</f>
        <v>66348.7</v>
      </c>
      <c r="E11" s="28">
        <f>E12+E23</f>
        <v>68120.7</v>
      </c>
    </row>
    <row r="12" spans="1:5" s="4" customFormat="1" ht="18.75">
      <c r="A12" s="29"/>
      <c r="B12" s="30" t="s">
        <v>24</v>
      </c>
      <c r="C12" s="31">
        <f>C14+C18+C19+C22+C16+C20</f>
        <v>37875.7</v>
      </c>
      <c r="D12" s="31">
        <f>D14+D18+D19+D22+D16+D20</f>
        <v>39462.7</v>
      </c>
      <c r="E12" s="31">
        <f>E14+E18+E19+E22+E16+E20</f>
        <v>40602.7</v>
      </c>
    </row>
    <row r="13" spans="1:5" s="4" customFormat="1" ht="18.75">
      <c r="A13" s="32" t="s">
        <v>40</v>
      </c>
      <c r="B13" s="33" t="s">
        <v>41</v>
      </c>
      <c r="C13" s="31">
        <f>C14</f>
        <v>24500</v>
      </c>
      <c r="D13" s="31">
        <f>D14</f>
        <v>25625</v>
      </c>
      <c r="E13" s="31">
        <f>E14</f>
        <v>26562</v>
      </c>
    </row>
    <row r="14" spans="1:5" s="4" customFormat="1" ht="18.75">
      <c r="A14" s="32" t="s">
        <v>26</v>
      </c>
      <c r="B14" s="33" t="s">
        <v>25</v>
      </c>
      <c r="C14" s="34">
        <v>24500</v>
      </c>
      <c r="D14" s="34">
        <v>25625</v>
      </c>
      <c r="E14" s="34">
        <v>26562</v>
      </c>
    </row>
    <row r="15" spans="1:5" s="4" customFormat="1" ht="32.25">
      <c r="A15" s="32" t="s">
        <v>42</v>
      </c>
      <c r="B15" s="33" t="s">
        <v>43</v>
      </c>
      <c r="C15" s="34">
        <f>C16</f>
        <v>8475.7</v>
      </c>
      <c r="D15" s="34">
        <f>D16</f>
        <v>8746.7</v>
      </c>
      <c r="E15" s="34">
        <f>E16</f>
        <v>8746.7</v>
      </c>
    </row>
    <row r="16" spans="1:5" s="4" customFormat="1" ht="32.25">
      <c r="A16" s="32" t="s">
        <v>32</v>
      </c>
      <c r="B16" s="33" t="s">
        <v>31</v>
      </c>
      <c r="C16" s="34">
        <v>8475.7</v>
      </c>
      <c r="D16" s="34">
        <v>8746.7</v>
      </c>
      <c r="E16" s="34">
        <v>8746.7</v>
      </c>
    </row>
    <row r="17" spans="1:5" s="4" customFormat="1" ht="18.75">
      <c r="A17" s="32" t="s">
        <v>44</v>
      </c>
      <c r="B17" s="35" t="s">
        <v>45</v>
      </c>
      <c r="C17" s="34">
        <f>C18+C19+C20</f>
        <v>4450</v>
      </c>
      <c r="D17" s="34">
        <f>D18+D19+D20</f>
        <v>4611</v>
      </c>
      <c r="E17" s="34">
        <f>E18+E19+E20</f>
        <v>4794</v>
      </c>
    </row>
    <row r="18" spans="1:5" s="4" customFormat="1" ht="23.25" customHeight="1">
      <c r="A18" s="32" t="s">
        <v>212</v>
      </c>
      <c r="B18" s="33" t="s">
        <v>213</v>
      </c>
      <c r="C18" s="34">
        <v>780</v>
      </c>
      <c r="D18" s="34">
        <v>850</v>
      </c>
      <c r="E18" s="34">
        <v>900</v>
      </c>
    </row>
    <row r="19" spans="1:5" s="4" customFormat="1" ht="18.75">
      <c r="A19" s="32" t="s">
        <v>15</v>
      </c>
      <c r="B19" s="35" t="s">
        <v>16</v>
      </c>
      <c r="C19" s="34">
        <v>3070</v>
      </c>
      <c r="D19" s="34">
        <v>3131</v>
      </c>
      <c r="E19" s="34">
        <v>3194</v>
      </c>
    </row>
    <row r="20" spans="1:5" s="4" customFormat="1" ht="22.5" customHeight="1" outlineLevel="1">
      <c r="A20" s="32" t="s">
        <v>214</v>
      </c>
      <c r="B20" s="33" t="s">
        <v>215</v>
      </c>
      <c r="C20" s="34">
        <v>600</v>
      </c>
      <c r="D20" s="34">
        <v>630</v>
      </c>
      <c r="E20" s="34">
        <v>700</v>
      </c>
    </row>
    <row r="21" spans="1:5" s="4" customFormat="1" ht="18.75" outlineLevel="1">
      <c r="A21" s="32" t="s">
        <v>46</v>
      </c>
      <c r="B21" s="35" t="s">
        <v>47</v>
      </c>
      <c r="C21" s="34">
        <f>C22</f>
        <v>450</v>
      </c>
      <c r="D21" s="34">
        <f>D22</f>
        <v>480</v>
      </c>
      <c r="E21" s="34">
        <f>E22</f>
        <v>500</v>
      </c>
    </row>
    <row r="22" spans="1:5" s="4" customFormat="1" ht="48" outlineLevel="1">
      <c r="A22" s="32" t="s">
        <v>17</v>
      </c>
      <c r="B22" s="33" t="s">
        <v>33</v>
      </c>
      <c r="C22" s="34">
        <v>450</v>
      </c>
      <c r="D22" s="34">
        <v>480</v>
      </c>
      <c r="E22" s="34">
        <v>500</v>
      </c>
    </row>
    <row r="23" spans="1:5" s="4" customFormat="1" ht="18.75">
      <c r="A23" s="32"/>
      <c r="B23" s="30" t="s">
        <v>27</v>
      </c>
      <c r="C23" s="34">
        <f>C27+C28+C30+C32+C33+C35+C36+C25</f>
        <v>27663</v>
      </c>
      <c r="D23" s="34">
        <f>D27+D28+D30+D32+D33+D35+D36+D25</f>
        <v>26886</v>
      </c>
      <c r="E23" s="34">
        <f>E27+E28+E30+E32+E33+E35+E36+E25</f>
        <v>27518</v>
      </c>
    </row>
    <row r="24" spans="1:5" s="4" customFormat="1" ht="32.25">
      <c r="A24" s="32" t="s">
        <v>57</v>
      </c>
      <c r="B24" s="33" t="s">
        <v>56</v>
      </c>
      <c r="C24" s="34">
        <f>C26+C25</f>
        <v>14270</v>
      </c>
      <c r="D24" s="34">
        <f>D26+D25</f>
        <v>14475</v>
      </c>
      <c r="E24" s="34">
        <f>E26+E25</f>
        <v>14580</v>
      </c>
    </row>
    <row r="25" spans="1:5" s="4" customFormat="1" ht="63.75">
      <c r="A25" s="32" t="s">
        <v>60</v>
      </c>
      <c r="B25" s="33" t="s">
        <v>61</v>
      </c>
      <c r="C25" s="34">
        <v>0</v>
      </c>
      <c r="D25" s="34"/>
      <c r="E25" s="34"/>
    </row>
    <row r="26" spans="1:5" s="4" customFormat="1" ht="63.75">
      <c r="A26" s="32" t="s">
        <v>48</v>
      </c>
      <c r="B26" s="36" t="s">
        <v>49</v>
      </c>
      <c r="C26" s="34">
        <f>C27+C28</f>
        <v>14270</v>
      </c>
      <c r="D26" s="34">
        <f>D27+D28</f>
        <v>14475</v>
      </c>
      <c r="E26" s="34">
        <f>E27+E28</f>
        <v>14580</v>
      </c>
    </row>
    <row r="27" spans="1:5" s="4" customFormat="1" ht="63.75">
      <c r="A27" s="32" t="s">
        <v>173</v>
      </c>
      <c r="B27" s="37" t="s">
        <v>18</v>
      </c>
      <c r="C27" s="34">
        <v>14000</v>
      </c>
      <c r="D27" s="34">
        <v>14200</v>
      </c>
      <c r="E27" s="34">
        <v>14300</v>
      </c>
    </row>
    <row r="28" spans="1:5" s="4" customFormat="1" ht="52.5" customHeight="1">
      <c r="A28" s="32" t="s">
        <v>19</v>
      </c>
      <c r="B28" s="38" t="s">
        <v>34</v>
      </c>
      <c r="C28" s="34">
        <v>270</v>
      </c>
      <c r="D28" s="34">
        <v>275</v>
      </c>
      <c r="E28" s="34">
        <v>280</v>
      </c>
    </row>
    <row r="29" spans="1:5" s="4" customFormat="1" ht="31.5" customHeight="1">
      <c r="A29" s="32" t="s">
        <v>51</v>
      </c>
      <c r="B29" s="39" t="s">
        <v>50</v>
      </c>
      <c r="C29" s="34">
        <f>C30</f>
        <v>42</v>
      </c>
      <c r="D29" s="34">
        <f>D30</f>
        <v>45</v>
      </c>
      <c r="E29" s="34">
        <f>E30</f>
        <v>47</v>
      </c>
    </row>
    <row r="30" spans="1:5" s="4" customFormat="1" ht="27.75" customHeight="1">
      <c r="A30" s="32" t="s">
        <v>20</v>
      </c>
      <c r="B30" s="40" t="s">
        <v>21</v>
      </c>
      <c r="C30" s="34">
        <v>42</v>
      </c>
      <c r="D30" s="34">
        <v>45</v>
      </c>
      <c r="E30" s="34">
        <v>47</v>
      </c>
    </row>
    <row r="31" spans="1:5" s="4" customFormat="1" ht="28.5" customHeight="1">
      <c r="A31" s="32" t="s">
        <v>53</v>
      </c>
      <c r="B31" s="40" t="s">
        <v>52</v>
      </c>
      <c r="C31" s="34">
        <f>C32+C33</f>
        <v>13210</v>
      </c>
      <c r="D31" s="34">
        <f>D32+D33</f>
        <v>12215</v>
      </c>
      <c r="E31" s="34">
        <f>E32+E33</f>
        <v>12720</v>
      </c>
    </row>
    <row r="32" spans="1:5" s="4" customFormat="1" ht="73.5" customHeight="1" outlineLevel="1">
      <c r="A32" s="32" t="s">
        <v>35</v>
      </c>
      <c r="B32" s="41" t="s">
        <v>36</v>
      </c>
      <c r="C32" s="34">
        <v>210</v>
      </c>
      <c r="D32" s="34">
        <v>215</v>
      </c>
      <c r="E32" s="34">
        <v>220</v>
      </c>
    </row>
    <row r="33" spans="1:5" s="4" customFormat="1" ht="54.75" customHeight="1" outlineLevel="1">
      <c r="A33" s="42" t="s">
        <v>65</v>
      </c>
      <c r="B33" s="37" t="s">
        <v>66</v>
      </c>
      <c r="C33" s="34">
        <v>13000</v>
      </c>
      <c r="D33" s="34">
        <v>12000</v>
      </c>
      <c r="E33" s="34">
        <v>12500</v>
      </c>
    </row>
    <row r="34" spans="1:5" s="4" customFormat="1" ht="26.25" customHeight="1">
      <c r="A34" s="42" t="s">
        <v>55</v>
      </c>
      <c r="B34" s="43" t="s">
        <v>54</v>
      </c>
      <c r="C34" s="34">
        <v>2</v>
      </c>
      <c r="D34" s="34">
        <v>2</v>
      </c>
      <c r="E34" s="34">
        <v>2</v>
      </c>
    </row>
    <row r="35" spans="1:5" s="4" customFormat="1" ht="42.75" customHeight="1">
      <c r="A35" s="32" t="s">
        <v>22</v>
      </c>
      <c r="B35" s="33" t="s">
        <v>37</v>
      </c>
      <c r="C35" s="34">
        <v>1</v>
      </c>
      <c r="D35" s="34">
        <v>1</v>
      </c>
      <c r="E35" s="34">
        <v>1</v>
      </c>
    </row>
    <row r="36" spans="1:5" s="4" customFormat="1" ht="30" customHeight="1">
      <c r="A36" s="26" t="s">
        <v>38</v>
      </c>
      <c r="B36" s="44" t="s">
        <v>70</v>
      </c>
      <c r="C36" s="34">
        <v>140</v>
      </c>
      <c r="D36" s="34">
        <v>150</v>
      </c>
      <c r="E36" s="34">
        <v>170</v>
      </c>
    </row>
    <row r="37" spans="1:5" s="4" customFormat="1" ht="28.5" customHeight="1">
      <c r="A37" s="26" t="s">
        <v>67</v>
      </c>
      <c r="B37" s="45" t="s">
        <v>160</v>
      </c>
      <c r="C37" s="46">
        <f>C38+C75</f>
        <v>97131.2</v>
      </c>
      <c r="D37" s="46">
        <f>D38+D75</f>
        <v>96273.5</v>
      </c>
      <c r="E37" s="46">
        <f>E38+E75</f>
        <v>96273.5</v>
      </c>
    </row>
    <row r="38" spans="1:5" s="4" customFormat="1" ht="43.5" customHeight="1">
      <c r="A38" s="26" t="s">
        <v>68</v>
      </c>
      <c r="B38" s="47" t="s">
        <v>161</v>
      </c>
      <c r="C38" s="34">
        <f>C39+C50+C71+C41</f>
        <v>92131.2</v>
      </c>
      <c r="D38" s="34">
        <f>D39+D50+D71+D41</f>
        <v>91273.5</v>
      </c>
      <c r="E38" s="34">
        <f>E39+E50+E71+E41</f>
        <v>91273.5</v>
      </c>
    </row>
    <row r="39" spans="1:5" s="5" customFormat="1" ht="18.75">
      <c r="A39" s="29" t="s">
        <v>174</v>
      </c>
      <c r="B39" s="48" t="s">
        <v>162</v>
      </c>
      <c r="C39" s="46">
        <f>C40</f>
        <v>19967</v>
      </c>
      <c r="D39" s="46">
        <f>D40</f>
        <v>17604</v>
      </c>
      <c r="E39" s="46">
        <f>E40</f>
        <v>17604</v>
      </c>
    </row>
    <row r="40" spans="1:5" s="4" customFormat="1" ht="32.25">
      <c r="A40" s="49" t="s">
        <v>175</v>
      </c>
      <c r="B40" s="50" t="s">
        <v>7</v>
      </c>
      <c r="C40" s="34">
        <v>19967</v>
      </c>
      <c r="D40" s="34">
        <v>17604</v>
      </c>
      <c r="E40" s="34">
        <v>17604</v>
      </c>
    </row>
    <row r="41" spans="1:5" s="4" customFormat="1" ht="45" customHeight="1">
      <c r="A41" s="32" t="s">
        <v>176</v>
      </c>
      <c r="B41" s="51" t="s">
        <v>177</v>
      </c>
      <c r="C41" s="46">
        <f>SUM(C42:C46)</f>
        <v>10525.7</v>
      </c>
      <c r="D41" s="46">
        <f>SUM(D42:D46)</f>
        <v>10482.499999999998</v>
      </c>
      <c r="E41" s="46">
        <f>SUM(E42:E46)</f>
        <v>10482.499999999998</v>
      </c>
    </row>
    <row r="42" spans="1:5" s="4" customFormat="1" ht="70.5" customHeight="1">
      <c r="A42" s="32" t="s">
        <v>178</v>
      </c>
      <c r="B42" s="52" t="s">
        <v>179</v>
      </c>
      <c r="C42" s="34">
        <v>7000</v>
      </c>
      <c r="D42" s="34">
        <v>7000</v>
      </c>
      <c r="E42" s="34">
        <v>7000</v>
      </c>
    </row>
    <row r="43" spans="1:5" s="4" customFormat="1" ht="63.75">
      <c r="A43" s="53" t="s">
        <v>180</v>
      </c>
      <c r="B43" s="54" t="s">
        <v>181</v>
      </c>
      <c r="C43" s="34">
        <v>96.7</v>
      </c>
      <c r="D43" s="34">
        <v>139.9</v>
      </c>
      <c r="E43" s="34">
        <v>139.9</v>
      </c>
    </row>
    <row r="44" spans="1:5" s="4" customFormat="1" ht="48">
      <c r="A44" s="53" t="s">
        <v>182</v>
      </c>
      <c r="B44" s="54" t="s">
        <v>183</v>
      </c>
      <c r="C44" s="34">
        <v>2152</v>
      </c>
      <c r="D44" s="34">
        <v>2101.7</v>
      </c>
      <c r="E44" s="34">
        <v>2101.7</v>
      </c>
    </row>
    <row r="45" spans="1:5" s="4" customFormat="1" ht="32.25">
      <c r="A45" s="53" t="s">
        <v>184</v>
      </c>
      <c r="B45" s="54" t="s">
        <v>185</v>
      </c>
      <c r="C45" s="34">
        <v>161.9</v>
      </c>
      <c r="D45" s="34">
        <v>160.4</v>
      </c>
      <c r="E45" s="34">
        <v>160.4</v>
      </c>
    </row>
    <row r="46" spans="1:5" s="4" customFormat="1" ht="28.5" customHeight="1">
      <c r="A46" s="32" t="s">
        <v>186</v>
      </c>
      <c r="B46" s="55" t="s">
        <v>187</v>
      </c>
      <c r="C46" s="34">
        <f>C48+C49</f>
        <v>1115.1</v>
      </c>
      <c r="D46" s="34">
        <f>D48+D49</f>
        <v>1080.5</v>
      </c>
      <c r="E46" s="34">
        <f>E48+E49</f>
        <v>1080.5</v>
      </c>
    </row>
    <row r="47" spans="1:5" s="4" customFormat="1" ht="18.75">
      <c r="A47" s="32" t="s">
        <v>188</v>
      </c>
      <c r="B47" s="56"/>
      <c r="C47" s="34"/>
      <c r="D47" s="34"/>
      <c r="E47" s="34"/>
    </row>
    <row r="48" spans="1:5" s="4" customFormat="1" ht="47.25">
      <c r="A48" s="49"/>
      <c r="B48" s="56" t="s">
        <v>189</v>
      </c>
      <c r="C48" s="34">
        <v>1089.1</v>
      </c>
      <c r="D48" s="34">
        <v>1061.8</v>
      </c>
      <c r="E48" s="34">
        <v>1061.8</v>
      </c>
    </row>
    <row r="49" spans="1:5" s="5" customFormat="1" ht="32.25">
      <c r="A49" s="49"/>
      <c r="B49" s="57" t="s">
        <v>190</v>
      </c>
      <c r="C49" s="34">
        <v>26</v>
      </c>
      <c r="D49" s="34">
        <v>18.7</v>
      </c>
      <c r="E49" s="34">
        <v>18.7</v>
      </c>
    </row>
    <row r="50" spans="1:5" s="4" customFormat="1" ht="18.75">
      <c r="A50" s="29" t="s">
        <v>191</v>
      </c>
      <c r="B50" s="48" t="s">
        <v>163</v>
      </c>
      <c r="C50" s="46">
        <f>C51+C52+C59+C60+C61+C62+C63+C65+C67+C64</f>
        <v>61502.5</v>
      </c>
      <c r="D50" s="46">
        <f>D51+D52+D59+D60+D61+D62+D63+D65+D67+D64</f>
        <v>63051</v>
      </c>
      <c r="E50" s="46">
        <f>E51+E52+E59+E60+E61+E62+E63+E65+E67+E64</f>
        <v>63051</v>
      </c>
    </row>
    <row r="51" spans="1:5" s="4" customFormat="1" ht="32.25">
      <c r="A51" s="32" t="s">
        <v>192</v>
      </c>
      <c r="B51" s="55" t="s">
        <v>30</v>
      </c>
      <c r="C51" s="34">
        <v>909.5</v>
      </c>
      <c r="D51" s="34">
        <v>909.5</v>
      </c>
      <c r="E51" s="34">
        <v>909.5</v>
      </c>
    </row>
    <row r="52" spans="1:5" s="4" customFormat="1" ht="32.25">
      <c r="A52" s="32" t="s">
        <v>193</v>
      </c>
      <c r="B52" s="55" t="s">
        <v>8</v>
      </c>
      <c r="C52" s="34">
        <f>SUM(C54:C58)</f>
        <v>3260.7</v>
      </c>
      <c r="D52" s="34">
        <f>SUM(D54:D58)</f>
        <v>3260.7</v>
      </c>
      <c r="E52" s="34">
        <f>SUM(E54:E58)</f>
        <v>3260.7</v>
      </c>
    </row>
    <row r="53" spans="1:5" s="4" customFormat="1" ht="18.75">
      <c r="A53" s="32" t="s">
        <v>0</v>
      </c>
      <c r="B53" s="55"/>
      <c r="C53" s="34"/>
      <c r="D53" s="34"/>
      <c r="E53" s="34"/>
    </row>
    <row r="54" spans="1:5" s="4" customFormat="1" ht="48">
      <c r="A54" s="32"/>
      <c r="B54" s="55" t="s">
        <v>1</v>
      </c>
      <c r="C54" s="34">
        <v>270.9</v>
      </c>
      <c r="D54" s="34">
        <v>270.9</v>
      </c>
      <c r="E54" s="34">
        <v>270.9</v>
      </c>
    </row>
    <row r="55" spans="1:5" s="4" customFormat="1" ht="48">
      <c r="A55" s="32"/>
      <c r="B55" s="55" t="s">
        <v>2</v>
      </c>
      <c r="C55" s="34">
        <v>326.6</v>
      </c>
      <c r="D55" s="34">
        <v>326.6</v>
      </c>
      <c r="E55" s="34">
        <v>326.6</v>
      </c>
    </row>
    <row r="56" spans="1:5" s="4" customFormat="1" ht="18.75">
      <c r="A56" s="32"/>
      <c r="B56" s="55" t="s">
        <v>12</v>
      </c>
      <c r="C56" s="34">
        <v>810.7</v>
      </c>
      <c r="D56" s="34">
        <v>810.7</v>
      </c>
      <c r="E56" s="34">
        <v>810.7</v>
      </c>
    </row>
    <row r="57" spans="1:5" s="4" customFormat="1" ht="18.75">
      <c r="A57" s="32"/>
      <c r="B57" s="55" t="s">
        <v>13</v>
      </c>
      <c r="C57" s="34">
        <v>268</v>
      </c>
      <c r="D57" s="34">
        <v>268</v>
      </c>
      <c r="E57" s="34">
        <v>268</v>
      </c>
    </row>
    <row r="58" spans="1:5" s="4" customFormat="1" ht="32.25">
      <c r="A58" s="32"/>
      <c r="B58" s="55" t="s">
        <v>5</v>
      </c>
      <c r="C58" s="34">
        <v>1584.5</v>
      </c>
      <c r="D58" s="34">
        <v>1584.5</v>
      </c>
      <c r="E58" s="34">
        <v>1584.5</v>
      </c>
    </row>
    <row r="59" spans="1:5" s="4" customFormat="1" ht="32.25">
      <c r="A59" s="32" t="s">
        <v>194</v>
      </c>
      <c r="B59" s="55" t="s">
        <v>3</v>
      </c>
      <c r="C59" s="34">
        <v>4056.4</v>
      </c>
      <c r="D59" s="34">
        <v>4056.4</v>
      </c>
      <c r="E59" s="34">
        <v>4056.4</v>
      </c>
    </row>
    <row r="60" spans="1:5" s="4" customFormat="1" ht="63.75">
      <c r="A60" s="32" t="s">
        <v>195</v>
      </c>
      <c r="B60" s="55" t="s">
        <v>9</v>
      </c>
      <c r="C60" s="34">
        <v>418</v>
      </c>
      <c r="D60" s="34">
        <v>418</v>
      </c>
      <c r="E60" s="34">
        <v>418</v>
      </c>
    </row>
    <row r="61" spans="1:5" s="4" customFormat="1" ht="56.25" customHeight="1">
      <c r="A61" s="32" t="s">
        <v>196</v>
      </c>
      <c r="B61" s="55" t="s">
        <v>62</v>
      </c>
      <c r="C61" s="34">
        <v>2842.6</v>
      </c>
      <c r="D61" s="34">
        <v>3198.4</v>
      </c>
      <c r="E61" s="34">
        <v>3198.4</v>
      </c>
    </row>
    <row r="62" spans="1:5" s="4" customFormat="1" ht="32.25">
      <c r="A62" s="32" t="s">
        <v>197</v>
      </c>
      <c r="B62" s="55" t="s">
        <v>28</v>
      </c>
      <c r="C62" s="34">
        <v>749</v>
      </c>
      <c r="D62" s="34">
        <v>778.4</v>
      </c>
      <c r="E62" s="34">
        <v>778.4</v>
      </c>
    </row>
    <row r="63" spans="1:5" s="4" customFormat="1" ht="48">
      <c r="A63" s="32" t="s">
        <v>198</v>
      </c>
      <c r="B63" s="55" t="s">
        <v>164</v>
      </c>
      <c r="C63" s="34">
        <v>22.3</v>
      </c>
      <c r="D63" s="34">
        <v>3.6</v>
      </c>
      <c r="E63" s="34">
        <v>3.6</v>
      </c>
    </row>
    <row r="64" spans="1:5" s="4" customFormat="1" ht="81" customHeight="1">
      <c r="A64" s="32" t="s">
        <v>216</v>
      </c>
      <c r="B64" s="58" t="s">
        <v>217</v>
      </c>
      <c r="C64" s="34"/>
      <c r="D64" s="34">
        <v>2412</v>
      </c>
      <c r="E64" s="34">
        <v>2412</v>
      </c>
    </row>
    <row r="65" spans="1:5" s="4" customFormat="1" ht="47.25" customHeight="1">
      <c r="A65" s="32" t="s">
        <v>199</v>
      </c>
      <c r="B65" s="55" t="s">
        <v>29</v>
      </c>
      <c r="C65" s="34">
        <v>74.9</v>
      </c>
      <c r="D65" s="34">
        <v>74.9</v>
      </c>
      <c r="E65" s="34">
        <v>74.9</v>
      </c>
    </row>
    <row r="66" spans="1:5" s="4" customFormat="1" ht="32.25">
      <c r="A66" s="32" t="s">
        <v>218</v>
      </c>
      <c r="B66" s="59" t="s">
        <v>219</v>
      </c>
      <c r="C66" s="34"/>
      <c r="D66" s="34"/>
      <c r="E66" s="34"/>
    </row>
    <row r="67" spans="1:5" s="4" customFormat="1" ht="18.75">
      <c r="A67" s="32" t="s">
        <v>200</v>
      </c>
      <c r="B67" s="55" t="s">
        <v>4</v>
      </c>
      <c r="C67" s="34">
        <f>C69+C70</f>
        <v>49169.1</v>
      </c>
      <c r="D67" s="34">
        <f>D69+D70</f>
        <v>47939.1</v>
      </c>
      <c r="E67" s="34">
        <f>E69+E70</f>
        <v>47939.1</v>
      </c>
    </row>
    <row r="68" spans="1:5" s="4" customFormat="1" ht="18.75">
      <c r="A68" s="32" t="s">
        <v>0</v>
      </c>
      <c r="B68" s="55"/>
      <c r="C68" s="34"/>
      <c r="D68" s="34"/>
      <c r="E68" s="34"/>
    </row>
    <row r="69" spans="1:5" s="4" customFormat="1" ht="40.5" customHeight="1">
      <c r="A69" s="60"/>
      <c r="B69" s="55" t="s">
        <v>6</v>
      </c>
      <c r="C69" s="34">
        <v>49119.1</v>
      </c>
      <c r="D69" s="34">
        <v>47889.1</v>
      </c>
      <c r="E69" s="34">
        <v>47889.1</v>
      </c>
    </row>
    <row r="70" spans="1:5" s="4" customFormat="1" ht="63">
      <c r="A70" s="60"/>
      <c r="B70" s="56" t="s">
        <v>165</v>
      </c>
      <c r="C70" s="34">
        <v>50</v>
      </c>
      <c r="D70" s="34">
        <v>50</v>
      </c>
      <c r="E70" s="34">
        <v>50</v>
      </c>
    </row>
    <row r="71" spans="1:5" ht="18.75">
      <c r="A71" s="29" t="s">
        <v>201</v>
      </c>
      <c r="B71" s="45" t="s">
        <v>58</v>
      </c>
      <c r="C71" s="61">
        <f>C72+C74+C73</f>
        <v>136</v>
      </c>
      <c r="D71" s="61">
        <f>D72+D74+D73</f>
        <v>136</v>
      </c>
      <c r="E71" s="61">
        <f>E72+E74+E73</f>
        <v>136</v>
      </c>
    </row>
    <row r="72" spans="1:5" ht="57" customHeight="1">
      <c r="A72" s="32" t="s">
        <v>202</v>
      </c>
      <c r="B72" s="55" t="s">
        <v>59</v>
      </c>
      <c r="C72" s="62">
        <v>136</v>
      </c>
      <c r="D72" s="62">
        <v>136</v>
      </c>
      <c r="E72" s="62">
        <v>136</v>
      </c>
    </row>
    <row r="73" spans="1:5" ht="45.75" customHeight="1">
      <c r="A73" s="32" t="s">
        <v>203</v>
      </c>
      <c r="B73" s="55" t="s">
        <v>204</v>
      </c>
      <c r="C73" s="62">
        <v>0</v>
      </c>
      <c r="D73" s="62">
        <v>0</v>
      </c>
      <c r="E73" s="62">
        <v>0</v>
      </c>
    </row>
    <row r="74" spans="1:5" ht="32.25">
      <c r="A74" s="32" t="s">
        <v>205</v>
      </c>
      <c r="B74" s="55" t="s">
        <v>206</v>
      </c>
      <c r="C74" s="62"/>
      <c r="D74" s="62"/>
      <c r="E74" s="62"/>
    </row>
    <row r="75" spans="1:5" ht="18.75">
      <c r="A75" s="63" t="s">
        <v>63</v>
      </c>
      <c r="B75" s="55" t="s">
        <v>170</v>
      </c>
      <c r="C75" s="64">
        <v>5000</v>
      </c>
      <c r="D75" s="64">
        <v>5000</v>
      </c>
      <c r="E75" s="64">
        <v>5000</v>
      </c>
    </row>
    <row r="76" spans="1:5" ht="18.75">
      <c r="A76" s="65" t="s">
        <v>207</v>
      </c>
      <c r="B76" s="66" t="s">
        <v>64</v>
      </c>
      <c r="C76" s="67">
        <v>5000</v>
      </c>
      <c r="D76" s="67">
        <v>5000</v>
      </c>
      <c r="E76" s="67">
        <v>5000</v>
      </c>
    </row>
  </sheetData>
  <sheetProtection/>
  <mergeCells count="5">
    <mergeCell ref="A6:E6"/>
    <mergeCell ref="A8:A9"/>
    <mergeCell ref="B8:B9"/>
    <mergeCell ref="C8:E8"/>
    <mergeCell ref="C3:E3"/>
  </mergeCells>
  <printOptions/>
  <pageMargins left="0.59" right="0.39" top="0.9107142857142857" bottom="0.8214285714285714" header="0.5" footer="0.5"/>
  <pageSetup horizontalDpi="600" verticalDpi="600" orientation="portrait" paperSize="9" scale="55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BQ51"/>
  <sheetViews>
    <sheetView showZeros="0" tabSelected="1" zoomScaleSheetLayoutView="75" zoomScalePageLayoutView="0" workbookViewId="0" topLeftCell="A1">
      <selection activeCell="A1" sqref="A1:F1"/>
    </sheetView>
  </sheetViews>
  <sheetFormatPr defaultColWidth="8.875" defaultRowHeight="12.75"/>
  <cols>
    <col min="1" max="1" width="75.625" style="7" customWidth="1"/>
    <col min="2" max="2" width="10.75390625" style="8" customWidth="1"/>
    <col min="3" max="3" width="10.625" style="8" customWidth="1"/>
    <col min="4" max="4" width="12.00390625" style="8" customWidth="1"/>
    <col min="5" max="5" width="11.75390625" style="8" customWidth="1"/>
    <col min="6" max="6" width="15.375" style="8" customWidth="1"/>
    <col min="7" max="7" width="5.625" style="8" customWidth="1"/>
    <col min="8" max="8" width="9.125" style="8" customWidth="1"/>
    <col min="9" max="9" width="7.75390625" style="8" customWidth="1"/>
    <col min="10" max="10" width="11.375" style="8" customWidth="1"/>
    <col min="11" max="16384" width="8.875" style="8" customWidth="1"/>
  </cols>
  <sheetData>
    <row r="1" spans="1:6" ht="18.75">
      <c r="A1" s="78" t="s">
        <v>220</v>
      </c>
      <c r="B1" s="78"/>
      <c r="C1" s="78"/>
      <c r="D1" s="78"/>
      <c r="E1" s="78"/>
      <c r="F1" s="78"/>
    </row>
    <row r="2" spans="1:6" ht="18.75">
      <c r="A2" s="9"/>
      <c r="B2" s="10"/>
      <c r="C2" s="10"/>
      <c r="D2" s="10"/>
      <c r="E2" s="10"/>
      <c r="F2" s="10"/>
    </row>
    <row r="3" spans="1:6" ht="18.75">
      <c r="A3" s="9"/>
      <c r="B3" s="10"/>
      <c r="C3" s="10"/>
      <c r="D3" s="10"/>
      <c r="E3" s="10"/>
      <c r="F3" s="10"/>
    </row>
    <row r="4" spans="1:6" ht="18.75">
      <c r="A4" s="79" t="s">
        <v>72</v>
      </c>
      <c r="B4" s="81" t="s">
        <v>73</v>
      </c>
      <c r="C4" s="81" t="s">
        <v>74</v>
      </c>
      <c r="D4" s="82" t="s">
        <v>75</v>
      </c>
      <c r="E4" s="82"/>
      <c r="F4" s="82"/>
    </row>
    <row r="5" spans="1:6" ht="37.5">
      <c r="A5" s="80"/>
      <c r="B5" s="81"/>
      <c r="C5" s="81"/>
      <c r="D5" s="11" t="s">
        <v>171</v>
      </c>
      <c r="E5" s="11" t="s">
        <v>172</v>
      </c>
      <c r="F5" s="11" t="s">
        <v>211</v>
      </c>
    </row>
    <row r="6" spans="1:6" s="17" customFormat="1" ht="18.75">
      <c r="A6" s="13" t="s">
        <v>76</v>
      </c>
      <c r="B6" s="14"/>
      <c r="C6" s="15"/>
      <c r="D6" s="16">
        <f>D7+D15+D18+D23+D29+D35+D38+D43+D45+D47+D50+D27</f>
        <v>162669.90000000002</v>
      </c>
      <c r="E6" s="16">
        <f>E7+E15+E18+E23+E29+E35+E38+E43+E45+E47+E50+E27</f>
        <v>162622.2</v>
      </c>
      <c r="F6" s="16">
        <f>F7+F15+F18+F23+F29+F35+F38+F43+F47+F50</f>
        <v>164394.2</v>
      </c>
    </row>
    <row r="7" spans="1:6" s="17" customFormat="1" ht="18.75">
      <c r="A7" s="13" t="s">
        <v>77</v>
      </c>
      <c r="B7" s="14" t="s">
        <v>78</v>
      </c>
      <c r="C7" s="15">
        <v>0</v>
      </c>
      <c r="D7" s="16">
        <f>D8+D9+D10+D11+D12+D13+D14</f>
        <v>26119.8</v>
      </c>
      <c r="E7" s="16">
        <f>E8+E9+E10+E11+E12+E13+E14</f>
        <v>24806.1</v>
      </c>
      <c r="F7" s="16">
        <f>F8+F9+F10+F11+F12+F13+F14</f>
        <v>24806.1</v>
      </c>
    </row>
    <row r="8" spans="1:6" s="17" customFormat="1" ht="37.5">
      <c r="A8" s="18" t="s">
        <v>79</v>
      </c>
      <c r="B8" s="19" t="s">
        <v>78</v>
      </c>
      <c r="C8" s="19" t="s">
        <v>80</v>
      </c>
      <c r="D8" s="20">
        <v>1021.8</v>
      </c>
      <c r="E8" s="20">
        <v>1021.8</v>
      </c>
      <c r="F8" s="20">
        <v>1021.8</v>
      </c>
    </row>
    <row r="9" spans="1:6" s="17" customFormat="1" ht="56.25">
      <c r="A9" s="18" t="s">
        <v>81</v>
      </c>
      <c r="B9" s="19" t="s">
        <v>78</v>
      </c>
      <c r="C9" s="19" t="s">
        <v>82</v>
      </c>
      <c r="D9" s="20">
        <f>'[1]прил 8'!G23</f>
        <v>10</v>
      </c>
      <c r="E9" s="20">
        <v>10</v>
      </c>
      <c r="F9" s="20">
        <v>10</v>
      </c>
    </row>
    <row r="10" spans="1:6" ht="56.25">
      <c r="A10" s="18" t="s">
        <v>83</v>
      </c>
      <c r="B10" s="19" t="s">
        <v>78</v>
      </c>
      <c r="C10" s="19" t="s">
        <v>84</v>
      </c>
      <c r="D10" s="20">
        <v>10437</v>
      </c>
      <c r="E10" s="20">
        <v>10427</v>
      </c>
      <c r="F10" s="20">
        <v>10427</v>
      </c>
    </row>
    <row r="11" spans="1:6" ht="18.75">
      <c r="A11" s="18" t="s">
        <v>166</v>
      </c>
      <c r="B11" s="19" t="s">
        <v>78</v>
      </c>
      <c r="C11" s="19" t="s">
        <v>167</v>
      </c>
      <c r="D11" s="20">
        <v>22.3</v>
      </c>
      <c r="E11" s="20">
        <v>3.6</v>
      </c>
      <c r="F11" s="20">
        <v>3.6</v>
      </c>
    </row>
    <row r="12" spans="1:6" ht="36.75" customHeight="1">
      <c r="A12" s="18" t="s">
        <v>85</v>
      </c>
      <c r="B12" s="19" t="s">
        <v>78</v>
      </c>
      <c r="C12" s="19" t="s">
        <v>86</v>
      </c>
      <c r="D12" s="20">
        <v>3569.5</v>
      </c>
      <c r="E12" s="20">
        <v>3569.5</v>
      </c>
      <c r="F12" s="68">
        <v>3569.5</v>
      </c>
    </row>
    <row r="13" spans="1:6" ht="18.75">
      <c r="A13" s="18" t="s">
        <v>87</v>
      </c>
      <c r="B13" s="19" t="s">
        <v>78</v>
      </c>
      <c r="C13" s="19" t="s">
        <v>88</v>
      </c>
      <c r="D13" s="20">
        <f>'[1]прил 8'!G66</f>
        <v>30</v>
      </c>
      <c r="E13" s="20">
        <f>'[1]прил 8'!H66</f>
        <v>30</v>
      </c>
      <c r="F13" s="20">
        <f>'[1]прил 8'!I66</f>
        <v>30</v>
      </c>
    </row>
    <row r="14" spans="1:6" ht="18.75">
      <c r="A14" s="18" t="s">
        <v>89</v>
      </c>
      <c r="B14" s="19" t="s">
        <v>78</v>
      </c>
      <c r="C14" s="19" t="s">
        <v>90</v>
      </c>
      <c r="D14" s="20">
        <v>11029.2</v>
      </c>
      <c r="E14" s="20">
        <v>9744.2</v>
      </c>
      <c r="F14" s="20">
        <v>9744.2</v>
      </c>
    </row>
    <row r="15" spans="1:6" ht="18.75">
      <c r="A15" s="13" t="s">
        <v>91</v>
      </c>
      <c r="B15" s="14" t="s">
        <v>92</v>
      </c>
      <c r="C15" s="12">
        <v>0</v>
      </c>
      <c r="D15" s="16">
        <f>D16+D17</f>
        <v>769</v>
      </c>
      <c r="E15" s="16">
        <f>E16+E17</f>
        <v>778.4</v>
      </c>
      <c r="F15" s="16">
        <f>F16+F17</f>
        <v>778.4</v>
      </c>
    </row>
    <row r="16" spans="1:6" ht="18.75">
      <c r="A16" s="18" t="s">
        <v>93</v>
      </c>
      <c r="B16" s="19" t="s">
        <v>92</v>
      </c>
      <c r="C16" s="19" t="s">
        <v>94</v>
      </c>
      <c r="D16" s="20">
        <v>749</v>
      </c>
      <c r="E16" s="20">
        <v>778.4</v>
      </c>
      <c r="F16" s="20">
        <v>778.4</v>
      </c>
    </row>
    <row r="17" spans="1:69" ht="18.75">
      <c r="A17" s="18" t="s">
        <v>95</v>
      </c>
      <c r="B17" s="19" t="s">
        <v>92</v>
      </c>
      <c r="C17" s="19" t="s">
        <v>96</v>
      </c>
      <c r="D17" s="20">
        <f>'[1]прил 8'!G192</f>
        <v>20</v>
      </c>
      <c r="E17" s="20"/>
      <c r="F17" s="20">
        <f>'[1]прил 8'!I192</f>
        <v>0</v>
      </c>
      <c r="BO17" s="10"/>
      <c r="BP17" s="10"/>
      <c r="BQ17" s="10"/>
    </row>
    <row r="18" spans="1:69" ht="18.75">
      <c r="A18" s="13" t="s">
        <v>97</v>
      </c>
      <c r="B18" s="14" t="s">
        <v>98</v>
      </c>
      <c r="C18" s="12">
        <v>0</v>
      </c>
      <c r="D18" s="16">
        <f>D19+D20+D21+D22</f>
        <v>16185.7</v>
      </c>
      <c r="E18" s="16">
        <f>E19+E20+E21+E22</f>
        <v>16406.7</v>
      </c>
      <c r="F18" s="16">
        <f>F19+F20+F21+F22</f>
        <v>16306.7</v>
      </c>
      <c r="BO18" s="10"/>
      <c r="BP18" s="10"/>
      <c r="BQ18" s="10"/>
    </row>
    <row r="19" spans="1:69" ht="18.75">
      <c r="A19" s="18" t="s">
        <v>168</v>
      </c>
      <c r="B19" s="19" t="s">
        <v>98</v>
      </c>
      <c r="C19" s="19" t="s">
        <v>169</v>
      </c>
      <c r="D19" s="20">
        <f>'[1]прил 8'!G222</f>
        <v>20</v>
      </c>
      <c r="E19" s="20"/>
      <c r="F19" s="20">
        <f>'[1]прил 8'!I222</f>
        <v>0</v>
      </c>
      <c r="BO19" s="10"/>
      <c r="BP19" s="10"/>
      <c r="BQ19" s="10"/>
    </row>
    <row r="20" spans="1:69" ht="18.75">
      <c r="A20" s="18" t="s">
        <v>99</v>
      </c>
      <c r="B20" s="19" t="s">
        <v>98</v>
      </c>
      <c r="C20" s="19" t="s">
        <v>100</v>
      </c>
      <c r="D20" s="20">
        <v>600</v>
      </c>
      <c r="E20" s="20">
        <v>600</v>
      </c>
      <c r="F20" s="20">
        <v>500</v>
      </c>
      <c r="BO20" s="10"/>
      <c r="BP20" s="10"/>
      <c r="BQ20" s="10"/>
    </row>
    <row r="21" spans="1:69" ht="18.75">
      <c r="A21" s="18" t="s">
        <v>101</v>
      </c>
      <c r="B21" s="19" t="s">
        <v>98</v>
      </c>
      <c r="C21" s="19" t="s">
        <v>102</v>
      </c>
      <c r="D21" s="20">
        <v>15475.7</v>
      </c>
      <c r="E21" s="20">
        <v>15746.7</v>
      </c>
      <c r="F21" s="20">
        <v>15746.7</v>
      </c>
      <c r="BO21" s="10"/>
      <c r="BP21" s="10"/>
      <c r="BQ21" s="10"/>
    </row>
    <row r="22" spans="1:6" ht="18.75">
      <c r="A22" s="18" t="s">
        <v>103</v>
      </c>
      <c r="B22" s="19" t="s">
        <v>98</v>
      </c>
      <c r="C22" s="19" t="s">
        <v>104</v>
      </c>
      <c r="D22" s="20">
        <v>90</v>
      </c>
      <c r="E22" s="20">
        <v>60</v>
      </c>
      <c r="F22" s="20">
        <v>60</v>
      </c>
    </row>
    <row r="23" spans="1:6" ht="18.75">
      <c r="A23" s="13" t="s">
        <v>105</v>
      </c>
      <c r="B23" s="14" t="s">
        <v>106</v>
      </c>
      <c r="C23" s="14">
        <v>0</v>
      </c>
      <c r="D23" s="16">
        <f>D24+D25+D26</f>
        <v>1212.1</v>
      </c>
      <c r="E23" s="16">
        <f>E24+E25+E26</f>
        <v>1479</v>
      </c>
      <c r="F23" s="16">
        <f>F24+F25+F26</f>
        <v>1622.7</v>
      </c>
    </row>
    <row r="24" spans="1:6" ht="18.75">
      <c r="A24" s="18" t="s">
        <v>107</v>
      </c>
      <c r="B24" s="19" t="s">
        <v>106</v>
      </c>
      <c r="C24" s="19" t="s">
        <v>108</v>
      </c>
      <c r="D24" s="20">
        <v>84</v>
      </c>
      <c r="E24" s="20">
        <v>84</v>
      </c>
      <c r="F24" s="20">
        <v>84</v>
      </c>
    </row>
    <row r="25" spans="1:6" ht="18.75">
      <c r="A25" s="18" t="s">
        <v>109</v>
      </c>
      <c r="B25" s="19" t="s">
        <v>106</v>
      </c>
      <c r="C25" s="19" t="s">
        <v>110</v>
      </c>
      <c r="D25" s="20">
        <f>'[1]прил 8'!G275</f>
        <v>780</v>
      </c>
      <c r="E25" s="20">
        <f>'[1]прил 8'!H275</f>
        <v>780</v>
      </c>
      <c r="F25" s="20">
        <f>'[1]прил 8'!I275</f>
        <v>780</v>
      </c>
    </row>
    <row r="26" spans="1:6" ht="18.75">
      <c r="A26" s="18" t="s">
        <v>111</v>
      </c>
      <c r="B26" s="19" t="s">
        <v>106</v>
      </c>
      <c r="C26" s="19" t="s">
        <v>112</v>
      </c>
      <c r="D26" s="20">
        <v>348.1</v>
      </c>
      <c r="E26" s="20">
        <v>615</v>
      </c>
      <c r="F26" s="20">
        <v>758.7</v>
      </c>
    </row>
    <row r="27" spans="1:6" ht="18.75">
      <c r="A27" s="13" t="s">
        <v>113</v>
      </c>
      <c r="B27" s="14" t="s">
        <v>114</v>
      </c>
      <c r="C27" s="14"/>
      <c r="D27" s="16">
        <f>D28</f>
        <v>20</v>
      </c>
      <c r="E27" s="16">
        <f>E28</f>
        <v>0</v>
      </c>
      <c r="F27" s="16">
        <f>F28</f>
        <v>0</v>
      </c>
    </row>
    <row r="28" spans="1:6" ht="37.5">
      <c r="A28" s="18" t="s">
        <v>115</v>
      </c>
      <c r="B28" s="19" t="s">
        <v>114</v>
      </c>
      <c r="C28" s="19" t="s">
        <v>116</v>
      </c>
      <c r="D28" s="20">
        <f>'[1]прил 8'!G306</f>
        <v>20</v>
      </c>
      <c r="E28" s="20"/>
      <c r="F28" s="20">
        <f>'[1]прил 8'!I306</f>
        <v>0</v>
      </c>
    </row>
    <row r="29" spans="1:6" ht="18.75">
      <c r="A29" s="13" t="s">
        <v>117</v>
      </c>
      <c r="B29" s="14" t="s">
        <v>118</v>
      </c>
      <c r="C29" s="14">
        <v>0</v>
      </c>
      <c r="D29" s="16">
        <f>D30+D31+D32+D33+D34</f>
        <v>99772.5</v>
      </c>
      <c r="E29" s="16">
        <f>E30+E31+E32+E33+E34</f>
        <v>96118.79999999999</v>
      </c>
      <c r="F29" s="16">
        <f>F30+F31+F32+F33+F34</f>
        <v>95704.59999999999</v>
      </c>
    </row>
    <row r="30" spans="1:6" ht="18.75">
      <c r="A30" s="18" t="s">
        <v>119</v>
      </c>
      <c r="B30" s="19" t="s">
        <v>118</v>
      </c>
      <c r="C30" s="19" t="s">
        <v>120</v>
      </c>
      <c r="D30" s="21">
        <v>14844</v>
      </c>
      <c r="E30" s="21">
        <v>14235.9</v>
      </c>
      <c r="F30" s="21">
        <v>14235.9</v>
      </c>
    </row>
    <row r="31" spans="1:6" ht="18.75">
      <c r="A31" s="18" t="s">
        <v>121</v>
      </c>
      <c r="B31" s="19" t="s">
        <v>118</v>
      </c>
      <c r="C31" s="19" t="s">
        <v>122</v>
      </c>
      <c r="D31" s="21">
        <v>75513.5</v>
      </c>
      <c r="E31" s="21">
        <v>72969.9</v>
      </c>
      <c r="F31" s="21">
        <v>72555.7</v>
      </c>
    </row>
    <row r="32" spans="1:6" ht="18.75">
      <c r="A32" s="18" t="s">
        <v>123</v>
      </c>
      <c r="B32" s="19" t="s">
        <v>118</v>
      </c>
      <c r="C32" s="19" t="s">
        <v>124</v>
      </c>
      <c r="D32" s="21">
        <v>6047</v>
      </c>
      <c r="E32" s="21">
        <v>5620</v>
      </c>
      <c r="F32" s="21">
        <v>5620</v>
      </c>
    </row>
    <row r="33" spans="1:6" ht="18.75">
      <c r="A33" s="18" t="s">
        <v>125</v>
      </c>
      <c r="B33" s="19" t="s">
        <v>118</v>
      </c>
      <c r="C33" s="19" t="s">
        <v>126</v>
      </c>
      <c r="D33" s="20">
        <v>410</v>
      </c>
      <c r="E33" s="20">
        <v>340</v>
      </c>
      <c r="F33" s="20">
        <v>340</v>
      </c>
    </row>
    <row r="34" spans="1:6" ht="18.75">
      <c r="A34" s="18" t="s">
        <v>127</v>
      </c>
      <c r="B34" s="19" t="s">
        <v>118</v>
      </c>
      <c r="C34" s="19" t="s">
        <v>128</v>
      </c>
      <c r="D34" s="20">
        <v>2958</v>
      </c>
      <c r="E34" s="20">
        <v>2953</v>
      </c>
      <c r="F34" s="20">
        <v>2953</v>
      </c>
    </row>
    <row r="35" spans="1:6" ht="18.75">
      <c r="A35" s="13" t="s">
        <v>129</v>
      </c>
      <c r="B35" s="14" t="s">
        <v>130</v>
      </c>
      <c r="C35" s="14">
        <v>0</v>
      </c>
      <c r="D35" s="16">
        <f>D36+D37</f>
        <v>7782.099999999999</v>
      </c>
      <c r="E35" s="16">
        <f>E36+E37</f>
        <v>7338.2</v>
      </c>
      <c r="F35" s="16">
        <f>F36+F37</f>
        <v>7338.2</v>
      </c>
    </row>
    <row r="36" spans="1:6" ht="18.75">
      <c r="A36" s="18" t="s">
        <v>131</v>
      </c>
      <c r="B36" s="19" t="s">
        <v>130</v>
      </c>
      <c r="C36" s="19" t="s">
        <v>132</v>
      </c>
      <c r="D36" s="20">
        <v>6786.7</v>
      </c>
      <c r="E36" s="20">
        <v>6342.8</v>
      </c>
      <c r="F36" s="20">
        <v>6342.8</v>
      </c>
    </row>
    <row r="37" spans="1:6" ht="18.75">
      <c r="A37" s="18" t="s">
        <v>133</v>
      </c>
      <c r="B37" s="19" t="s">
        <v>130</v>
      </c>
      <c r="C37" s="19" t="s">
        <v>134</v>
      </c>
      <c r="D37" s="20">
        <v>995.4</v>
      </c>
      <c r="E37" s="20">
        <v>995.4</v>
      </c>
      <c r="F37" s="20">
        <v>995.4</v>
      </c>
    </row>
    <row r="38" spans="1:6" ht="18.75">
      <c r="A38" s="13" t="s">
        <v>135</v>
      </c>
      <c r="B38" s="14" t="s">
        <v>136</v>
      </c>
      <c r="C38" s="14">
        <v>0</v>
      </c>
      <c r="D38" s="16">
        <f>D39+D40+D41+D42</f>
        <v>9079.7</v>
      </c>
      <c r="E38" s="16">
        <f>E39+E40+E41+E42</f>
        <v>11846</v>
      </c>
      <c r="F38" s="16">
        <f>F39+F40+F41+F42</f>
        <v>11846</v>
      </c>
    </row>
    <row r="39" spans="1:6" ht="18.75">
      <c r="A39" s="22" t="s">
        <v>137</v>
      </c>
      <c r="B39" s="19" t="s">
        <v>136</v>
      </c>
      <c r="C39" s="19" t="s">
        <v>138</v>
      </c>
      <c r="D39" s="20">
        <v>337.2</v>
      </c>
      <c r="E39" s="20">
        <v>337.2</v>
      </c>
      <c r="F39" s="20">
        <v>337.2</v>
      </c>
    </row>
    <row r="40" spans="1:6" ht="18.75">
      <c r="A40" s="18" t="s">
        <v>139</v>
      </c>
      <c r="B40" s="19" t="s">
        <v>136</v>
      </c>
      <c r="C40" s="19" t="s">
        <v>140</v>
      </c>
      <c r="D40" s="20">
        <v>178</v>
      </c>
      <c r="E40" s="20">
        <v>2590</v>
      </c>
      <c r="F40" s="20">
        <v>2590</v>
      </c>
    </row>
    <row r="41" spans="1:6" ht="18.75">
      <c r="A41" s="18" t="s">
        <v>141</v>
      </c>
      <c r="B41" s="19" t="s">
        <v>136</v>
      </c>
      <c r="C41" s="19" t="s">
        <v>142</v>
      </c>
      <c r="D41" s="20">
        <v>7753.8</v>
      </c>
      <c r="E41" s="20">
        <v>8108.1</v>
      </c>
      <c r="F41" s="20">
        <v>8108.1</v>
      </c>
    </row>
    <row r="42" spans="1:6" ht="18.75">
      <c r="A42" s="18" t="s">
        <v>143</v>
      </c>
      <c r="B42" s="19" t="s">
        <v>136</v>
      </c>
      <c r="C42" s="19" t="s">
        <v>144</v>
      </c>
      <c r="D42" s="20">
        <v>810.7</v>
      </c>
      <c r="E42" s="20">
        <v>810.7</v>
      </c>
      <c r="F42" s="20">
        <v>810.7</v>
      </c>
    </row>
    <row r="43" spans="1:6" ht="18.75">
      <c r="A43" s="13" t="s">
        <v>145</v>
      </c>
      <c r="B43" s="14" t="s">
        <v>146</v>
      </c>
      <c r="C43" s="19"/>
      <c r="D43" s="16">
        <f>D44</f>
        <v>80</v>
      </c>
      <c r="E43" s="16">
        <f>E44</f>
        <v>90</v>
      </c>
      <c r="F43" s="16">
        <f>F44</f>
        <v>80</v>
      </c>
    </row>
    <row r="44" spans="1:6" ht="18.75">
      <c r="A44" s="18" t="s">
        <v>147</v>
      </c>
      <c r="B44" s="19" t="s">
        <v>146</v>
      </c>
      <c r="C44" s="19" t="s">
        <v>148</v>
      </c>
      <c r="D44" s="20">
        <v>80</v>
      </c>
      <c r="E44" s="20">
        <v>90</v>
      </c>
      <c r="F44" s="20">
        <v>80</v>
      </c>
    </row>
    <row r="45" spans="1:6" ht="37.5">
      <c r="A45" s="13" t="s">
        <v>149</v>
      </c>
      <c r="B45" s="14" t="s">
        <v>150</v>
      </c>
      <c r="C45" s="19"/>
      <c r="D45" s="16">
        <f>D46</f>
        <v>3</v>
      </c>
      <c r="E45" s="16">
        <f>E46</f>
        <v>1.5</v>
      </c>
      <c r="F45" s="16"/>
    </row>
    <row r="46" spans="1:6" ht="37.5">
      <c r="A46" s="18" t="s">
        <v>151</v>
      </c>
      <c r="B46" s="19" t="s">
        <v>150</v>
      </c>
      <c r="C46" s="19" t="s">
        <v>152</v>
      </c>
      <c r="D46" s="20">
        <f>'[1]прил 8'!G701</f>
        <v>3</v>
      </c>
      <c r="E46" s="20">
        <v>1.5</v>
      </c>
      <c r="F46" s="20"/>
    </row>
    <row r="47" spans="1:6" ht="33" customHeight="1">
      <c r="A47" s="13" t="s">
        <v>153</v>
      </c>
      <c r="B47" s="14" t="s">
        <v>154</v>
      </c>
      <c r="C47" s="19"/>
      <c r="D47" s="16">
        <f>SUM(D48:D49)</f>
        <v>1646</v>
      </c>
      <c r="E47" s="16">
        <f>SUM(E48:E49)</f>
        <v>1584.5</v>
      </c>
      <c r="F47" s="16">
        <f>SUM(F48:F49)</f>
        <v>1584.5</v>
      </c>
    </row>
    <row r="48" spans="1:6" ht="56.25">
      <c r="A48" s="18" t="s">
        <v>155</v>
      </c>
      <c r="B48" s="19" t="s">
        <v>154</v>
      </c>
      <c r="C48" s="19" t="s">
        <v>156</v>
      </c>
      <c r="D48" s="20">
        <f>'[1]прил 8'!G717</f>
        <v>1584.5</v>
      </c>
      <c r="E48" s="20">
        <f>'[1]прил 8'!H717</f>
        <v>1584.5</v>
      </c>
      <c r="F48" s="20">
        <f>'[1]прил 8'!I717</f>
        <v>1584.5</v>
      </c>
    </row>
    <row r="49" spans="1:6" ht="18.75">
      <c r="A49" s="18" t="s">
        <v>222</v>
      </c>
      <c r="B49" s="19" t="s">
        <v>154</v>
      </c>
      <c r="C49" s="19" t="s">
        <v>221</v>
      </c>
      <c r="D49" s="20">
        <v>61.5</v>
      </c>
      <c r="E49" s="20">
        <f>'[1]прил 8'!H730</f>
        <v>0</v>
      </c>
      <c r="F49" s="20">
        <f>'[1]прил 8'!I730</f>
        <v>0</v>
      </c>
    </row>
    <row r="50" spans="1:6" ht="18.75">
      <c r="A50" s="13" t="s">
        <v>157</v>
      </c>
      <c r="B50" s="14" t="s">
        <v>158</v>
      </c>
      <c r="C50" s="19"/>
      <c r="D50" s="16">
        <f>D51</f>
        <v>0</v>
      </c>
      <c r="E50" s="16">
        <f>E51</f>
        <v>2173</v>
      </c>
      <c r="F50" s="16">
        <f>F51</f>
        <v>4327</v>
      </c>
    </row>
    <row r="51" spans="1:6" ht="18.75">
      <c r="A51" s="18" t="s">
        <v>157</v>
      </c>
      <c r="B51" s="19" t="s">
        <v>158</v>
      </c>
      <c r="C51" s="19" t="s">
        <v>159</v>
      </c>
      <c r="D51" s="20">
        <f>'[1]прил 8'!G740</f>
        <v>0</v>
      </c>
      <c r="E51" s="20">
        <v>2173</v>
      </c>
      <c r="F51" s="20">
        <v>4327</v>
      </c>
    </row>
  </sheetData>
  <sheetProtection/>
  <mergeCells count="5">
    <mergeCell ref="A1:F1"/>
    <mergeCell ref="A4:A5"/>
    <mergeCell ref="B4:B5"/>
    <mergeCell ref="C4:C5"/>
    <mergeCell ref="D4:F4"/>
  </mergeCells>
  <printOptions/>
  <pageMargins left="0.4330708661417323" right="0.2362204724409449" top="0.5118110236220472" bottom="0.31496062992125984" header="0.2362204724409449" footer="0.15748031496062992"/>
  <pageSetup blackAndWhite="1" fitToHeight="1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Катерина</cp:lastModifiedBy>
  <cp:lastPrinted>2021-09-29T13:39:12Z</cp:lastPrinted>
  <dcterms:created xsi:type="dcterms:W3CDTF">2005-12-12T13:04:04Z</dcterms:created>
  <dcterms:modified xsi:type="dcterms:W3CDTF">2021-09-30T08:40:03Z</dcterms:modified>
  <cp:category/>
  <cp:version/>
  <cp:contentType/>
  <cp:contentStatus/>
</cp:coreProperties>
</file>